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clfi365.sharepoint.com/sites/Yhteinen/Yhteisjako/Laboratorio/CEPI-IR3-Tarkistuspaperipalvelu/KALIBROINTIPALVELUN SOPIMUKSET/AAA Lomakkeet, pohjat/Tilauslomakkeet 2026/"/>
    </mc:Choice>
  </mc:AlternateContent>
  <xr:revisionPtr revIDLastSave="123" documentId="13_ncr:1_{ECC63E78-ABE4-46BA-AAE3-ABECABBA4608}" xr6:coauthVersionLast="47" xr6:coauthVersionMax="47" xr10:uidLastSave="{5F0D84BD-7130-46E3-B41A-D6BD25B6A5BC}"/>
  <bookViews>
    <workbookView minimized="1" xWindow="44040" yWindow="6180" windowWidth="19185" windowHeight="11265" xr2:uid="{00000000-000D-0000-FFFF-FFFF00000000}"/>
  </bookViews>
  <sheets>
    <sheet name="Taul1" sheetId="1" r:id="rId1"/>
    <sheet name="Taul2" sheetId="2" r:id="rId2"/>
    <sheet name="Taul3" sheetId="3" r:id="rId3"/>
  </sheets>
  <definedNames>
    <definedName name="_xlnm.Print_Area" localSheetId="0">Taul1!$A$1:$W$55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7" i="1" l="1"/>
  <c r="V44" i="1" s="1"/>
  <c r="V35" i="1" l="1"/>
  <c r="L30" i="1" l="1"/>
  <c r="M30" i="1"/>
  <c r="N30" i="1"/>
  <c r="O30" i="1"/>
  <c r="L31" i="1"/>
  <c r="M31" i="1"/>
  <c r="N31" i="1"/>
  <c r="O31" i="1"/>
  <c r="O29" i="1"/>
  <c r="N29" i="1"/>
  <c r="M29" i="1"/>
  <c r="L29" i="1"/>
  <c r="N32" i="1" l="1"/>
  <c r="V39" i="1" s="1"/>
</calcChain>
</file>

<file path=xl/sharedStrings.xml><?xml version="1.0" encoding="utf-8"?>
<sst xmlns="http://schemas.openxmlformats.org/spreadsheetml/2006/main" count="94" uniqueCount="89">
  <si>
    <t>Asiakastiedot:</t>
  </si>
  <si>
    <t>Yhtiö/Tehdas</t>
  </si>
  <si>
    <t>Y-tunnus</t>
  </si>
  <si>
    <t>Toimitusosoite</t>
  </si>
  <si>
    <t>Yhteyshenkilö</t>
  </si>
  <si>
    <t>Puhelinnumero</t>
  </si>
  <si>
    <t>Sähköposti</t>
  </si>
  <si>
    <t>Laskutusosoite</t>
  </si>
  <si>
    <t>Tilausnumero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</si>
  <si>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</si>
  <si>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</si>
  <si>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</si>
  <si>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</si>
  <si>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</si>
  <si>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</si>
  <si>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</si>
  <si>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</si>
  <si>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</si>
  <si>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</si>
  <si>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</si>
  <si>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</si>
  <si>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Tilauksen voimassaolo (rasti ruutuun):</t>
  </si>
  <si>
    <t>Jatkuva</t>
  </si>
  <si>
    <t>Kertatilaus</t>
  </si>
  <si>
    <t>Määräaikainen</t>
  </si>
  <si>
    <t>Ajalle:</t>
  </si>
  <si>
    <t>Toimituskuukaudet (rasti ruutuun):</t>
  </si>
  <si>
    <t>Päivämäärä</t>
  </si>
  <si>
    <t>Hyväksyjä</t>
  </si>
  <si>
    <t>Lisäsarjat / suuremmat näytekoot hinnoitellaan erikseen.</t>
  </si>
  <si>
    <t>Hinnat tarkistetaan vuosittain.</t>
  </si>
  <si>
    <t>Mittaus</t>
  </si>
  <si>
    <t>Menetelmä</t>
  </si>
  <si>
    <t>ISO 1924-2</t>
  </si>
  <si>
    <t>Vetolujuus, kN/m</t>
  </si>
  <si>
    <t>ISO 1924-3</t>
  </si>
  <si>
    <t>ISO 1974</t>
  </si>
  <si>
    <t>Puhkaisulujuus, kPa</t>
  </si>
  <si>
    <t>ISO 2758</t>
  </si>
  <si>
    <t>ISO 534</t>
  </si>
  <si>
    <t>ISO 8254-1</t>
  </si>
  <si>
    <t>ISO 8791-2</t>
  </si>
  <si>
    <t>Karheus, PPS10, µm</t>
  </si>
  <si>
    <t>ISO 8791-4</t>
  </si>
  <si>
    <t>ISO 5636-3</t>
  </si>
  <si>
    <t>Ilmanläpäisyvastus, Gurley, s</t>
  </si>
  <si>
    <t>ISO 5636-5</t>
  </si>
  <si>
    <t>MITTAUKSET JA MITTAUSTASOT</t>
  </si>
  <si>
    <t xml:space="preserve">Yksi mittaustaso sisältää kolme näytesarjaa käsimittalaitteille sopivia testikappaleita. </t>
  </si>
  <si>
    <t>Tilattavat mittaukset ja mittaustasot määritellään oheisessa taulukossa.</t>
  </si>
  <si>
    <t>Mittaustasot ovat suuntaa-antavia.</t>
  </si>
  <si>
    <t>Muuta tietoa:</t>
  </si>
  <si>
    <t>Kiilto, Hunter 75°, %</t>
  </si>
  <si>
    <t>Karheus, Bendtsen, ml/min</t>
  </si>
  <si>
    <t>Ilmanläpäisevyys, Bendtsen, ml/min</t>
  </si>
  <si>
    <t>Oy Keskuslaboratorio-Centrallaboratorium Ab</t>
  </si>
  <si>
    <t>Repäisylujuus, mN</t>
  </si>
  <si>
    <t>Paksuus, µm</t>
  </si>
  <si>
    <t>DIN53121</t>
  </si>
  <si>
    <t xml:space="preserve">Mittaustaso </t>
  </si>
  <si>
    <t>Tilaus /kk</t>
  </si>
  <si>
    <t>Merkitse toimitettavat mittaukset ja mittaustasot taulukkoon:</t>
  </si>
  <si>
    <t>Testiliuskoja on mahdollista valmistaa myös tehtaan omista näytteistä ja myös muista määrityksistä ja mittaustasoista kuin ohessa on mainittu.</t>
  </si>
  <si>
    <t>Taivutusjäykkyys, 7.5°, 10 mm, mNm</t>
  </si>
  <si>
    <t>kunnon ja ylläpidon seurantaan.</t>
  </si>
  <si>
    <t xml:space="preserve">Oy Keskuslaboratorio-Centrallaboratorium Ab (KCL) toimittaa asiakkailleen tarkistuspapereita laitteiden </t>
  </si>
  <si>
    <t>Palstautumislujuus, Scott Bond, J/m²</t>
  </si>
  <si>
    <t>TAPPI T569 modif.</t>
  </si>
  <si>
    <t>€ + alv</t>
  </si>
  <si>
    <t>kpl</t>
  </si>
  <si>
    <t xml:space="preserve">Jatkuva tilaus on voimassa toistaiseksi. Tilausta voidaan muuttaa tai se voidaan lopettaa </t>
  </si>
  <si>
    <t xml:space="preserve">kuukautta (1 kk)  ennen seuraavaa toimituskuukautta. </t>
  </si>
  <si>
    <t>Mittaustasoja/</t>
  </si>
  <si>
    <t>yksi toimitus:</t>
  </si>
  <si>
    <t>Hinta / mittaustaso (jatkuva tilaus)</t>
  </si>
  <si>
    <t>Hinta / mittaustaso (kertatilaus)</t>
  </si>
  <si>
    <t>Hinnasto tarkistetaan vuosittain.</t>
  </si>
  <si>
    <t>Yhteissumma (jatkuva tilaus)</t>
  </si>
  <si>
    <t>Tilaus laskutettaan alkuvuodesta koko vuoden tilauksen osalta.</t>
  </si>
  <si>
    <r>
      <t xml:space="preserve">€ </t>
    </r>
    <r>
      <rPr>
        <b/>
        <sz val="12"/>
        <rFont val="Calibri"/>
        <family val="2"/>
        <scheme val="minor"/>
      </rPr>
      <t>(ALV 0%)</t>
    </r>
  </si>
  <si>
    <t>Sis.toimituskulut</t>
  </si>
  <si>
    <t>Tilauksen toimituskulut ovat 40 €/toimitus. Minimilaskutus on 200 €/toimitus.</t>
  </si>
  <si>
    <t>TARKISTUSPAPERIPALVELU - TILAUS 2026</t>
  </si>
  <si>
    <t>HINNASTO 2026</t>
  </si>
  <si>
    <t>TILAUKSEN PALAUTUS:</t>
  </si>
  <si>
    <t>Yhteissumma (kertatilaus)</t>
  </si>
  <si>
    <t xml:space="preserve">tiina.liimatainen@kcl.fi </t>
  </si>
  <si>
    <t>A4-kokoisia näytteitä toimitetaan yksi nippu arkkeja näytetasoa kohden.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</si>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</sst>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justifyLastLine="1"/>
    </xf>
    <xf numFmtId="0" fontId="0" fillId="0" borderId="0" xfId="0" applyAlignment="1">
      <alignment horizontal="center" justifyLastLine="1"/>
    </xf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distributed" justifyLastLine="1"/>
    </xf>
    <xf numFmtId="0" fontId="2" fillId="0" borderId="0" xfId="0" applyFont="1"/>
    <xf numFmtId="49" fontId="0" fillId="0" borderId="0" xfId="0" applyNumberFormat="1" applyAlignment="1">
      <alignment vertical="center"/>
    </xf>
    <xf numFmtId="0" fontId="0" fillId="0" borderId="13" xfId="0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31" xfId="0" applyBorder="1" applyAlignment="1">
      <alignment horizontal="center"/>
    </xf>
    <xf numFmtId="0" fontId="6" fillId="0" borderId="0" xfId="0" applyFont="1"/>
    <xf numFmtId="0" fontId="0" fillId="0" borderId="33" xfId="0" applyBorder="1"/>
    <xf numFmtId="0" fontId="2" fillId="0" borderId="32" xfId="0" applyFont="1" applyBorder="1"/>
    <xf numFmtId="0" fontId="6" fillId="0" borderId="0" xfId="0" applyFont="1" applyAlignment="1">
      <alignment horizontal="center"/>
    </xf>
    <xf numFmtId="0" fontId="0" fillId="0" borderId="0" xfId="0" applyAlignment="1" applyProtection="1">
      <alignment vertical="top" wrapText="1"/>
      <protection locked="0"/>
    </xf>
    <xf numFmtId="0" fontId="0" fillId="0" borderId="38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0" xfId="0" applyAlignment="1">
      <alignment horizontal="right"/>
    </xf>
    <xf numFmtId="0" fontId="4" fillId="0" borderId="42" xfId="0" applyFont="1" applyBorder="1" applyAlignment="1" applyProtection="1">
      <alignment horizontal="center"/>
      <protection locked="0"/>
    </xf>
    <xf numFmtId="0" fontId="0" fillId="0" borderId="46" xfId="0" applyBorder="1"/>
    <xf numFmtId="0" fontId="0" fillId="0" borderId="44" xfId="0" applyBorder="1"/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4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49" fontId="4" fillId="0" borderId="34" xfId="0" applyNumberFormat="1" applyFont="1" applyBorder="1" applyAlignment="1">
      <alignment horizontal="center" vertical="top" wrapText="1"/>
    </xf>
    <xf numFmtId="49" fontId="4" fillId="0" borderId="35" xfId="0" applyNumberFormat="1" applyFont="1" applyBorder="1" applyAlignment="1">
      <alignment horizontal="center" vertical="top" wrapText="1"/>
    </xf>
    <xf numFmtId="49" fontId="4" fillId="0" borderId="36" xfId="0" applyNumberFormat="1" applyFont="1" applyBorder="1" applyAlignment="1">
      <alignment horizontal="center" vertical="top" wrapText="1"/>
    </xf>
    <xf numFmtId="49" fontId="4" fillId="0" borderId="37" xfId="0" applyNumberFormat="1" applyFont="1" applyBorder="1" applyAlignment="1">
      <alignment horizontal="center" vertical="top" wrapText="1"/>
    </xf>
    <xf numFmtId="0" fontId="4" fillId="0" borderId="34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4" fillId="0" borderId="35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0" fillId="0" borderId="38" xfId="0" applyBorder="1" applyAlignment="1" applyProtection="1">
      <alignment horizontal="center" vertical="top"/>
      <protection locked="0"/>
    </xf>
    <xf numFmtId="0" fontId="0" fillId="0" borderId="41" xfId="0" applyBorder="1" applyAlignment="1" applyProtection="1">
      <alignment horizontal="center" vertical="top"/>
      <protection locked="0"/>
    </xf>
    <xf numFmtId="0" fontId="1" fillId="0" borderId="32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49" fontId="3" fillId="0" borderId="25" xfId="0" applyNumberFormat="1" applyFont="1" applyBorder="1" applyAlignment="1" applyProtection="1">
      <alignment horizontal="left"/>
      <protection locked="0"/>
    </xf>
    <xf numFmtId="0" fontId="3" fillId="0" borderId="25" xfId="0" applyFont="1" applyBorder="1" applyProtection="1">
      <protection locked="0"/>
    </xf>
    <xf numFmtId="49" fontId="1" fillId="0" borderId="25" xfId="0" applyNumberFormat="1" applyFont="1" applyBorder="1" applyAlignment="1" applyProtection="1">
      <alignment horizontal="left"/>
      <protection locked="0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distributed" justifyLastLine="1"/>
    </xf>
    <xf numFmtId="49" fontId="4" fillId="0" borderId="43" xfId="0" applyNumberFormat="1" applyFont="1" applyBorder="1" applyAlignment="1" applyProtection="1">
      <alignment horizontal="left"/>
      <protection locked="0"/>
    </xf>
    <xf numFmtId="49" fontId="4" fillId="0" borderId="44" xfId="0" applyNumberFormat="1" applyFont="1" applyBorder="1" applyAlignment="1" applyProtection="1">
      <alignment horizontal="left"/>
      <protection locked="0"/>
    </xf>
    <xf numFmtId="49" fontId="4" fillId="0" borderId="45" xfId="0" applyNumberFormat="1" applyFont="1" applyBorder="1" applyAlignment="1" applyProtection="1">
      <alignment horizontal="left"/>
      <protection locked="0"/>
    </xf>
    <xf numFmtId="49" fontId="0" fillId="0" borderId="0" xfId="0" applyNumberFormat="1" applyAlignment="1">
      <alignment horizontal="distributed" vertical="center"/>
    </xf>
    <xf numFmtId="49" fontId="3" fillId="0" borderId="46" xfId="0" applyNumberFormat="1" applyFont="1" applyBorder="1" applyAlignment="1" applyProtection="1">
      <alignment horizontal="left"/>
      <protection locked="0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left" justifyLastLine="1"/>
    </xf>
    <xf numFmtId="0" fontId="3" fillId="0" borderId="32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0" fillId="0" borderId="0" xfId="0" applyAlignment="1">
      <alignment horizontal="distributed"/>
    </xf>
    <xf numFmtId="49" fontId="1" fillId="0" borderId="24" xfId="0" applyNumberFormat="1" applyFont="1" applyBorder="1" applyAlignment="1" applyProtection="1">
      <alignment horizontal="left"/>
      <protection locked="0"/>
    </xf>
    <xf numFmtId="0" fontId="3" fillId="0" borderId="39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2" fontId="7" fillId="0" borderId="34" xfId="0" applyNumberFormat="1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1" fillId="0" borderId="36" xfId="0" quotePrefix="1" applyFont="1" applyBorder="1" applyAlignment="1">
      <alignment horizontal="center"/>
    </xf>
    <xf numFmtId="0" fontId="1" fillId="0" borderId="37" xfId="0" quotePrefix="1" applyFont="1" applyBorder="1" applyAlignment="1">
      <alignment horizontal="center"/>
    </xf>
    <xf numFmtId="0" fontId="0" fillId="0" borderId="13" xfId="0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FFDD"/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9"/>
  <sheetViews>
    <sheetView showGridLines="0" tabSelected="1" workbookViewId="0">
      <selection activeCell="T22" sqref="T22"/>
    </sheetView>
  </sheetViews>
  <sheetFormatPr defaultColWidth="9.1796875" defaultRowHeight="14.5" x14ac:dyDescent="0.35"/>
  <cols>
    <col min="1" max="1" width="4" customWidth="1"/>
    <col min="2" max="2" width="10.54296875" customWidth="1"/>
    <col min="3" max="3" width="1.26953125" customWidth="1"/>
    <col min="4" max="4" width="4" customWidth="1"/>
    <col min="5" max="5" width="10.54296875" customWidth="1"/>
    <col min="6" max="6" width="1.26953125" customWidth="1"/>
    <col min="7" max="7" width="4" customWidth="1"/>
    <col min="8" max="8" width="10.54296875" customWidth="1"/>
    <col min="9" max="9" width="1.26953125" customWidth="1"/>
    <col min="10" max="10" width="4" customWidth="1"/>
    <col min="11" max="11" width="9.81640625" customWidth="1"/>
    <col min="13" max="13" width="12.26953125" customWidth="1"/>
    <col min="14" max="14" width="9.26953125" customWidth="1"/>
    <col min="15" max="15" width="1.7265625" customWidth="1"/>
    <col min="16" max="16" width="19.26953125" customWidth="1"/>
    <col min="17" max="17" width="13.81640625" customWidth="1"/>
    <col min="18" max="18" width="12.7265625" customWidth="1"/>
    <col min="19" max="19" width="11.26953125" style="3" customWidth="1"/>
    <col min="20" max="20" width="11.26953125" customWidth="1"/>
    <col min="21" max="21" width="1.453125" customWidth="1"/>
    <col min="22" max="22" width="11.81640625" customWidth="1"/>
    <col min="23" max="23" width="12" customWidth="1"/>
  </cols>
  <sheetData>
    <row r="1" spans="1:23" ht="18.5" x14ac:dyDescent="0.45">
      <c r="A1" s="1" t="s">
        <v>55</v>
      </c>
      <c r="P1" s="4" t="s">
        <v>47</v>
      </c>
      <c r="Q1" s="2"/>
      <c r="T1" s="3"/>
    </row>
    <row r="2" spans="1:23" x14ac:dyDescent="0.35">
      <c r="A2" s="54" t="s">
        <v>82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T2" s="3"/>
    </row>
    <row r="3" spans="1:23" ht="15.75" customHeight="1" x14ac:dyDescent="0.3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P3" s="5" t="s">
        <v>61</v>
      </c>
      <c r="Q3" s="5"/>
      <c r="R3" s="5"/>
      <c r="S3" s="6"/>
      <c r="T3" s="5"/>
      <c r="U3" s="5"/>
      <c r="V3" s="5"/>
    </row>
    <row r="4" spans="1:23" ht="13.5" customHeight="1" thickBot="1" x14ac:dyDescent="0.4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P4" s="2"/>
      <c r="T4" s="3"/>
    </row>
    <row r="5" spans="1:23" ht="15" customHeight="1" thickTop="1" x14ac:dyDescent="0.3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P5" s="7" t="s">
        <v>31</v>
      </c>
      <c r="Q5" s="8"/>
      <c r="R5" s="9" t="s">
        <v>32</v>
      </c>
      <c r="S5" s="10" t="s">
        <v>59</v>
      </c>
      <c r="T5" s="11" t="s">
        <v>60</v>
      </c>
      <c r="V5" s="55" t="s">
        <v>50</v>
      </c>
      <c r="W5" s="56"/>
    </row>
    <row r="6" spans="1:23" ht="15" customHeight="1" x14ac:dyDescent="0.35">
      <c r="A6" s="12"/>
      <c r="B6" s="12"/>
      <c r="P6" s="82" t="s">
        <v>34</v>
      </c>
      <c r="Q6" s="83"/>
      <c r="R6" s="79" t="s">
        <v>33</v>
      </c>
      <c r="S6" s="27">
        <v>1</v>
      </c>
      <c r="T6" s="42"/>
      <c r="V6" s="57"/>
      <c r="W6" s="58"/>
    </row>
    <row r="7" spans="1:23" ht="15" customHeight="1" x14ac:dyDescent="0.35">
      <c r="A7" s="104" t="s">
        <v>65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84"/>
      <c r="Q7" s="85"/>
      <c r="R7" s="80"/>
      <c r="S7" s="28">
        <v>3</v>
      </c>
      <c r="T7" s="43"/>
      <c r="V7" s="57"/>
      <c r="W7" s="58"/>
    </row>
    <row r="8" spans="1:23" ht="15" customHeight="1" x14ac:dyDescent="0.35">
      <c r="A8" s="13" t="s">
        <v>64</v>
      </c>
      <c r="P8" s="84"/>
      <c r="Q8" s="85"/>
      <c r="R8" s="80"/>
      <c r="S8" s="26">
        <v>6</v>
      </c>
      <c r="T8" s="43"/>
      <c r="V8" s="57"/>
      <c r="W8" s="58"/>
    </row>
    <row r="9" spans="1:23" ht="15" customHeight="1" x14ac:dyDescent="0.35">
      <c r="P9" s="84"/>
      <c r="Q9" s="85"/>
      <c r="R9" s="80"/>
      <c r="S9" s="28">
        <v>8.5</v>
      </c>
      <c r="T9" s="43"/>
      <c r="V9" s="59" t="s">
        <v>62</v>
      </c>
      <c r="W9" s="60"/>
    </row>
    <row r="10" spans="1:23" ht="15" customHeight="1" x14ac:dyDescent="0.35">
      <c r="A10" t="s">
        <v>0</v>
      </c>
      <c r="D10" t="s">
        <v>1</v>
      </c>
      <c r="G10" s="105"/>
      <c r="H10" s="105"/>
      <c r="I10" s="105"/>
      <c r="J10" s="105"/>
      <c r="K10" s="105"/>
      <c r="L10" s="105"/>
      <c r="M10" s="105"/>
      <c r="N10" s="105"/>
      <c r="P10" s="84"/>
      <c r="Q10" s="85"/>
      <c r="R10" s="80"/>
      <c r="S10" s="26">
        <v>10</v>
      </c>
      <c r="T10" s="43"/>
      <c r="V10" s="59"/>
      <c r="W10" s="60"/>
    </row>
    <row r="11" spans="1:23" ht="15" customHeight="1" x14ac:dyDescent="0.35">
      <c r="D11" t="s">
        <v>2</v>
      </c>
      <c r="G11" s="73"/>
      <c r="H11" s="73"/>
      <c r="I11" s="73"/>
      <c r="J11" s="73"/>
      <c r="K11" s="73"/>
      <c r="L11" s="73"/>
      <c r="M11" s="73"/>
      <c r="N11" s="73"/>
      <c r="O11" s="14"/>
      <c r="P11" s="84"/>
      <c r="Q11" s="85"/>
      <c r="R11" s="81"/>
      <c r="S11" s="28">
        <v>14</v>
      </c>
      <c r="T11" s="44"/>
      <c r="V11" s="59"/>
      <c r="W11" s="60"/>
    </row>
    <row r="12" spans="1:23" ht="15" customHeight="1" x14ac:dyDescent="0.35">
      <c r="D12" t="s">
        <v>3</v>
      </c>
      <c r="G12" s="75"/>
      <c r="H12" s="75"/>
      <c r="I12" s="75"/>
      <c r="J12" s="75"/>
      <c r="K12" s="75"/>
      <c r="L12" s="75"/>
      <c r="M12" s="75"/>
      <c r="N12" s="75"/>
      <c r="O12" s="3"/>
      <c r="P12" s="84"/>
      <c r="Q12" s="85"/>
      <c r="R12" s="79" t="s">
        <v>35</v>
      </c>
      <c r="S12" s="27">
        <v>1</v>
      </c>
      <c r="T12" s="45"/>
      <c r="V12" s="59"/>
      <c r="W12" s="60"/>
    </row>
    <row r="13" spans="1:23" ht="15" customHeight="1" x14ac:dyDescent="0.35">
      <c r="G13" s="73"/>
      <c r="H13" s="73"/>
      <c r="I13" s="73"/>
      <c r="J13" s="73"/>
      <c r="K13" s="73"/>
      <c r="L13" s="73"/>
      <c r="M13" s="73"/>
      <c r="N13" s="73"/>
      <c r="O13" s="14"/>
      <c r="P13" s="84"/>
      <c r="Q13" s="85"/>
      <c r="R13" s="80"/>
      <c r="S13" s="28">
        <v>3</v>
      </c>
      <c r="T13" s="43"/>
      <c r="V13" s="59"/>
      <c r="W13" s="60"/>
    </row>
    <row r="14" spans="1:23" ht="15" customHeight="1" x14ac:dyDescent="0.35">
      <c r="G14" s="73"/>
      <c r="H14" s="73"/>
      <c r="I14" s="73"/>
      <c r="J14" s="73"/>
      <c r="K14" s="73"/>
      <c r="L14" s="73"/>
      <c r="M14" s="73"/>
      <c r="N14" s="73"/>
      <c r="O14" s="14"/>
      <c r="P14" s="84"/>
      <c r="Q14" s="85"/>
      <c r="R14" s="80"/>
      <c r="S14" s="26">
        <v>5</v>
      </c>
      <c r="T14" s="43"/>
      <c r="V14" s="59"/>
      <c r="W14" s="60"/>
    </row>
    <row r="15" spans="1:23" ht="15" customHeight="1" x14ac:dyDescent="0.35">
      <c r="G15" s="73"/>
      <c r="H15" s="73"/>
      <c r="I15" s="73"/>
      <c r="J15" s="73"/>
      <c r="K15" s="73"/>
      <c r="L15" s="73"/>
      <c r="M15" s="73"/>
      <c r="N15" s="73"/>
      <c r="O15" s="14"/>
      <c r="P15" s="84"/>
      <c r="Q15" s="85"/>
      <c r="R15" s="80"/>
      <c r="S15" s="28">
        <v>8.5</v>
      </c>
      <c r="T15" s="43"/>
      <c r="V15" s="59"/>
      <c r="W15" s="60"/>
    </row>
    <row r="16" spans="1:23" ht="15" customHeight="1" x14ac:dyDescent="0.35">
      <c r="D16" t="s">
        <v>7</v>
      </c>
      <c r="G16" s="73"/>
      <c r="H16" s="73"/>
      <c r="I16" s="73"/>
      <c r="J16" s="73"/>
      <c r="K16" s="73"/>
      <c r="L16" s="73"/>
      <c r="M16" s="73"/>
      <c r="N16" s="73"/>
      <c r="O16" s="14"/>
      <c r="P16" s="84"/>
      <c r="Q16" s="85"/>
      <c r="R16" s="80"/>
      <c r="S16" s="26">
        <v>10</v>
      </c>
      <c r="T16" s="43"/>
      <c r="V16" s="59"/>
      <c r="W16" s="60"/>
    </row>
    <row r="17" spans="1:23" ht="15" customHeight="1" x14ac:dyDescent="0.35">
      <c r="G17" s="73"/>
      <c r="H17" s="73"/>
      <c r="I17" s="73"/>
      <c r="J17" s="73"/>
      <c r="K17" s="73"/>
      <c r="L17" s="73"/>
      <c r="M17" s="73"/>
      <c r="N17" s="73"/>
      <c r="O17" s="14"/>
      <c r="P17" s="86"/>
      <c r="Q17" s="87"/>
      <c r="R17" s="81"/>
      <c r="S17" s="28">
        <v>15</v>
      </c>
      <c r="T17" s="46"/>
      <c r="V17" s="59"/>
      <c r="W17" s="60"/>
    </row>
    <row r="18" spans="1:23" ht="15" customHeight="1" x14ac:dyDescent="0.35">
      <c r="G18" s="73"/>
      <c r="H18" s="73"/>
      <c r="I18" s="73"/>
      <c r="J18" s="73"/>
      <c r="K18" s="73"/>
      <c r="L18" s="73"/>
      <c r="M18" s="73"/>
      <c r="N18" s="73"/>
      <c r="O18" s="14"/>
      <c r="P18" s="82" t="s">
        <v>56</v>
      </c>
      <c r="Q18" s="83"/>
      <c r="R18" s="79" t="s">
        <v>36</v>
      </c>
      <c r="S18" s="15">
        <v>170</v>
      </c>
      <c r="T18" s="47"/>
      <c r="V18" s="59"/>
      <c r="W18" s="60"/>
    </row>
    <row r="19" spans="1:23" ht="15" customHeight="1" x14ac:dyDescent="0.35">
      <c r="G19" s="73"/>
      <c r="H19" s="73"/>
      <c r="I19" s="73"/>
      <c r="J19" s="73"/>
      <c r="K19" s="73"/>
      <c r="L19" s="73"/>
      <c r="M19" s="73"/>
      <c r="N19" s="73"/>
      <c r="O19" s="14"/>
      <c r="P19" s="84"/>
      <c r="Q19" s="85"/>
      <c r="R19" s="80"/>
      <c r="S19" s="16">
        <v>380</v>
      </c>
      <c r="T19" s="48"/>
      <c r="V19" s="59"/>
      <c r="W19" s="60"/>
    </row>
    <row r="20" spans="1:23" ht="15" customHeight="1" x14ac:dyDescent="0.35">
      <c r="D20" t="s">
        <v>8</v>
      </c>
      <c r="G20" s="73"/>
      <c r="H20" s="73"/>
      <c r="I20" s="73"/>
      <c r="J20" s="73"/>
      <c r="K20" s="73"/>
      <c r="L20" s="73"/>
      <c r="M20" s="73"/>
      <c r="N20" s="73"/>
      <c r="O20" s="14"/>
      <c r="P20" s="84"/>
      <c r="Q20" s="85"/>
      <c r="R20" s="80"/>
      <c r="S20" s="16">
        <v>680</v>
      </c>
      <c r="T20" s="48"/>
      <c r="V20" s="59"/>
      <c r="W20" s="60"/>
    </row>
    <row r="21" spans="1:23" ht="15" customHeight="1" thickBot="1" x14ac:dyDescent="0.4">
      <c r="D21" t="s">
        <v>4</v>
      </c>
      <c r="G21" s="73"/>
      <c r="H21" s="73"/>
      <c r="I21" s="73"/>
      <c r="J21" s="73"/>
      <c r="K21" s="73"/>
      <c r="L21" s="73"/>
      <c r="M21" s="73"/>
      <c r="N21" s="73"/>
      <c r="O21" s="14"/>
      <c r="P21" s="84"/>
      <c r="Q21" s="85"/>
      <c r="R21" s="80"/>
      <c r="S21" s="16">
        <v>900</v>
      </c>
      <c r="T21" s="48"/>
      <c r="V21" s="61"/>
      <c r="W21" s="62"/>
    </row>
    <row r="22" spans="1:23" ht="15" customHeight="1" thickTop="1" thickBot="1" x14ac:dyDescent="0.4">
      <c r="D22" t="s">
        <v>5</v>
      </c>
      <c r="G22" s="73"/>
      <c r="H22" s="73"/>
      <c r="I22" s="73"/>
      <c r="J22" s="73"/>
      <c r="K22" s="73"/>
      <c r="L22" s="73"/>
      <c r="M22" s="73"/>
      <c r="N22" s="73"/>
      <c r="O22" s="14"/>
      <c r="P22" s="84"/>
      <c r="Q22" s="85"/>
      <c r="R22" s="80"/>
      <c r="S22" s="16">
        <v>1250</v>
      </c>
      <c r="T22" s="48"/>
    </row>
    <row r="23" spans="1:23" ht="15" customHeight="1" thickTop="1" thickBot="1" x14ac:dyDescent="0.4">
      <c r="D23" t="s">
        <v>6</v>
      </c>
      <c r="G23" s="74"/>
      <c r="H23" s="74"/>
      <c r="I23" s="74"/>
      <c r="J23" s="74"/>
      <c r="K23" s="74"/>
      <c r="L23" s="74"/>
      <c r="M23" s="74"/>
      <c r="N23" s="74"/>
      <c r="O23" s="14"/>
      <c r="P23" s="86"/>
      <c r="Q23" s="87"/>
      <c r="R23" s="81"/>
      <c r="S23" s="17">
        <v>1600</v>
      </c>
      <c r="T23" s="48"/>
      <c r="V23" s="36" t="s">
        <v>51</v>
      </c>
      <c r="W23" s="37"/>
    </row>
    <row r="24" spans="1:23" ht="15.75" customHeight="1" thickTop="1" thickBot="1" x14ac:dyDescent="0.4">
      <c r="O24" s="14"/>
      <c r="P24" s="82" t="s">
        <v>37</v>
      </c>
      <c r="Q24" s="83"/>
      <c r="R24" s="79" t="s">
        <v>38</v>
      </c>
      <c r="S24" s="15">
        <v>100</v>
      </c>
      <c r="T24" s="47"/>
      <c r="V24" s="69"/>
      <c r="W24" s="70"/>
    </row>
    <row r="25" spans="1:23" ht="16.5" thickTop="1" thickBot="1" x14ac:dyDescent="0.4">
      <c r="A25" t="s">
        <v>21</v>
      </c>
      <c r="P25" s="84"/>
      <c r="Q25" s="85"/>
      <c r="R25" s="80"/>
      <c r="S25" s="16">
        <v>200</v>
      </c>
      <c r="T25" s="48"/>
      <c r="V25" s="69"/>
      <c r="W25" s="70"/>
    </row>
    <row r="26" spans="1:23" ht="15" customHeight="1" thickTop="1" thickBot="1" x14ac:dyDescent="0.5">
      <c r="A26" s="39" t="s">
        <v>88</v>
      </c>
      <c r="B26" t="s">
        <v>22</v>
      </c>
      <c r="D26" s="39"/>
      <c r="E26" t="s">
        <v>23</v>
      </c>
      <c r="G26" s="39"/>
      <c r="H26" t="s">
        <v>24</v>
      </c>
      <c r="K26" t="s">
        <v>25</v>
      </c>
      <c r="L26" s="90"/>
      <c r="M26" s="91"/>
      <c r="N26" s="92"/>
      <c r="P26" s="84"/>
      <c r="Q26" s="85"/>
      <c r="R26" s="80"/>
      <c r="S26" s="16">
        <v>450</v>
      </c>
      <c r="T26" s="48"/>
      <c r="V26" s="69"/>
      <c r="W26" s="70"/>
    </row>
    <row r="27" spans="1:23" ht="16.5" thickTop="1" thickBot="1" x14ac:dyDescent="0.4">
      <c r="O27" s="14"/>
      <c r="P27" s="86"/>
      <c r="Q27" s="87"/>
      <c r="R27" s="81"/>
      <c r="S27" s="17">
        <v>600</v>
      </c>
      <c r="T27" s="49"/>
      <c r="V27" s="69"/>
      <c r="W27" s="70"/>
    </row>
    <row r="28" spans="1:23" ht="15" customHeight="1" thickTop="1" thickBot="1" x14ac:dyDescent="0.4">
      <c r="A28" t="s">
        <v>26</v>
      </c>
      <c r="P28" s="82" t="s">
        <v>66</v>
      </c>
      <c r="Q28" s="83"/>
      <c r="R28" s="76" t="s">
        <v>67</v>
      </c>
      <c r="S28" s="15">
        <v>180</v>
      </c>
      <c r="T28" s="47"/>
      <c r="V28" s="69"/>
      <c r="W28" s="70"/>
    </row>
    <row r="29" spans="1:23" ht="15" customHeight="1" thickTop="1" thickBot="1" x14ac:dyDescent="0.5">
      <c r="A29" s="39"/>
      <c r="B29" t="s">
        <v>9</v>
      </c>
      <c r="D29" s="39"/>
      <c r="E29" t="s">
        <v>12</v>
      </c>
      <c r="G29" s="39"/>
      <c r="H29" t="s">
        <v>15</v>
      </c>
      <c r="J29" s="39"/>
      <c r="K29" t="s">
        <v>18</v>
      </c>
      <c r="L29" s="31" t="b">
        <f>IF(A29="x",1)</f>
        <v>0</v>
      </c>
      <c r="M29" s="31" t="b">
        <f>IF(D29="x",1)</f>
        <v>0</v>
      </c>
      <c r="N29" s="31" t="b">
        <f>IF(G29="x",1)</f>
        <v>0</v>
      </c>
      <c r="O29" s="31" t="b">
        <f>IF(J29="x",1)</f>
        <v>0</v>
      </c>
      <c r="P29" s="84"/>
      <c r="Q29" s="85"/>
      <c r="R29" s="77"/>
      <c r="S29" s="16">
        <v>280</v>
      </c>
      <c r="T29" s="48"/>
      <c r="V29" s="69"/>
      <c r="W29" s="70"/>
    </row>
    <row r="30" spans="1:23" ht="15" customHeight="1" thickTop="1" thickBot="1" x14ac:dyDescent="0.5">
      <c r="A30" s="39"/>
      <c r="B30" t="s">
        <v>10</v>
      </c>
      <c r="D30" s="39" t="s">
        <v>88</v>
      </c>
      <c r="E30" t="s">
        <v>13</v>
      </c>
      <c r="G30" s="39" t="s">
        <v>88</v>
      </c>
      <c r="H30" t="s">
        <v>16</v>
      </c>
      <c r="J30" s="39"/>
      <c r="K30" t="s">
        <v>19</v>
      </c>
      <c r="L30" s="31" t="b">
        <f t="shared" ref="L30:L31" si="0">IF(A30="x",1)</f>
        <v>0</v>
      </c>
      <c r="M30" s="31">
        <f t="shared" ref="M30:M31" si="1">IF(D30="x",1)</f>
        <v>1</v>
      </c>
      <c r="N30" s="31">
        <f t="shared" ref="N30:N31" si="2">IF(G30="x",1)</f>
        <v>1</v>
      </c>
      <c r="O30" s="31" t="b">
        <f t="shared" ref="O30:O31" si="3">IF(J30="x",1)</f>
        <v>0</v>
      </c>
      <c r="P30" s="86"/>
      <c r="Q30" s="87"/>
      <c r="R30" s="78"/>
      <c r="S30" s="18">
        <v>460</v>
      </c>
      <c r="T30" s="50"/>
      <c r="U30" s="2"/>
      <c r="V30" s="69"/>
      <c r="W30" s="70"/>
    </row>
    <row r="31" spans="1:23" ht="15" customHeight="1" thickTop="1" thickBot="1" x14ac:dyDescent="0.5">
      <c r="A31" s="39"/>
      <c r="B31" t="s">
        <v>11</v>
      </c>
      <c r="D31" s="39"/>
      <c r="E31" t="s">
        <v>14</v>
      </c>
      <c r="G31" s="39"/>
      <c r="H31" t="s">
        <v>17</v>
      </c>
      <c r="J31" s="39"/>
      <c r="K31" t="s">
        <v>20</v>
      </c>
      <c r="L31" s="31" t="b">
        <f t="shared" si="0"/>
        <v>0</v>
      </c>
      <c r="M31" s="31" t="b">
        <f t="shared" si="1"/>
        <v>0</v>
      </c>
      <c r="N31" s="31" t="b">
        <f t="shared" si="2"/>
        <v>0</v>
      </c>
      <c r="O31" s="31" t="b">
        <f t="shared" si="3"/>
        <v>0</v>
      </c>
      <c r="P31" s="82" t="s">
        <v>57</v>
      </c>
      <c r="Q31" s="83"/>
      <c r="R31" s="79" t="s">
        <v>39</v>
      </c>
      <c r="S31" s="15">
        <v>80</v>
      </c>
      <c r="T31" s="47"/>
      <c r="V31" s="69"/>
      <c r="W31" s="70"/>
    </row>
    <row r="32" spans="1:23" ht="15" customHeight="1" thickTop="1" thickBot="1" x14ac:dyDescent="0.4">
      <c r="L32" s="31"/>
      <c r="M32" s="31"/>
      <c r="N32" s="31">
        <f>SUM(L29:O31)</f>
        <v>2</v>
      </c>
      <c r="O32" s="31"/>
      <c r="P32" s="84"/>
      <c r="Q32" s="85"/>
      <c r="R32" s="80"/>
      <c r="S32" s="16">
        <v>120</v>
      </c>
      <c r="T32" s="48"/>
      <c r="V32" s="35"/>
      <c r="W32" s="35"/>
    </row>
    <row r="33" spans="1:23" ht="15" customHeight="1" thickTop="1" x14ac:dyDescent="0.35">
      <c r="A33" t="s">
        <v>27</v>
      </c>
      <c r="C33" s="94"/>
      <c r="D33" s="94"/>
      <c r="E33" s="94"/>
      <c r="F33" s="94"/>
      <c r="G33" s="94"/>
      <c r="H33" s="38" t="s">
        <v>28</v>
      </c>
      <c r="J33" s="94"/>
      <c r="K33" s="94"/>
      <c r="L33" s="94"/>
      <c r="M33" s="94"/>
      <c r="N33" s="94"/>
      <c r="P33" s="84"/>
      <c r="Q33" s="85"/>
      <c r="R33" s="80"/>
      <c r="S33" s="16">
        <v>180</v>
      </c>
      <c r="T33" s="48"/>
      <c r="V33" s="71" t="s">
        <v>72</v>
      </c>
      <c r="W33" s="72"/>
    </row>
    <row r="34" spans="1:23" ht="15" customHeight="1" x14ac:dyDescent="0.35">
      <c r="O34" s="19"/>
      <c r="P34" s="86"/>
      <c r="Q34" s="87"/>
      <c r="R34" s="81"/>
      <c r="S34" s="17">
        <v>350</v>
      </c>
      <c r="T34" s="49"/>
      <c r="V34" s="67" t="s">
        <v>73</v>
      </c>
      <c r="W34" s="68"/>
    </row>
    <row r="35" spans="1:23" ht="15" customHeight="1" x14ac:dyDescent="0.35">
      <c r="A35" s="89" t="s">
        <v>70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19"/>
      <c r="P35" s="82" t="s">
        <v>52</v>
      </c>
      <c r="Q35" s="83"/>
      <c r="R35" s="79" t="s">
        <v>40</v>
      </c>
      <c r="S35" s="15">
        <v>16</v>
      </c>
      <c r="T35" s="47"/>
      <c r="V35" s="63">
        <f>SUM(T6:T51)</f>
        <v>0</v>
      </c>
      <c r="W35" s="65" t="s">
        <v>69</v>
      </c>
    </row>
    <row r="36" spans="1:23" ht="15" customHeight="1" thickBot="1" x14ac:dyDescent="0.4">
      <c r="A36" s="88" t="s">
        <v>71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19"/>
      <c r="P36" s="84"/>
      <c r="Q36" s="85"/>
      <c r="R36" s="80"/>
      <c r="S36" s="16">
        <v>40</v>
      </c>
      <c r="T36" s="48"/>
      <c r="V36" s="64"/>
      <c r="W36" s="66"/>
    </row>
    <row r="37" spans="1:23" ht="15" customHeight="1" thickTop="1" thickBot="1" x14ac:dyDescent="0.4">
      <c r="O37" s="19"/>
      <c r="P37" s="84"/>
      <c r="Q37" s="85"/>
      <c r="R37" s="80"/>
      <c r="S37" s="16">
        <v>65</v>
      </c>
      <c r="T37" s="48"/>
      <c r="V37" s="35"/>
      <c r="W37" s="35"/>
    </row>
    <row r="38" spans="1:23" ht="15" customHeight="1" thickTop="1" x14ac:dyDescent="0.35">
      <c r="A38" s="97" t="s">
        <v>76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19"/>
      <c r="P38" s="86"/>
      <c r="Q38" s="87"/>
      <c r="R38" s="81"/>
      <c r="S38" s="17">
        <v>80</v>
      </c>
      <c r="T38" s="49"/>
      <c r="V38" s="33" t="s">
        <v>77</v>
      </c>
      <c r="W38" s="32"/>
    </row>
    <row r="39" spans="1:23" ht="15" customHeight="1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14"/>
      <c r="P39" s="82" t="s">
        <v>53</v>
      </c>
      <c r="Q39" s="83"/>
      <c r="R39" s="79" t="s">
        <v>41</v>
      </c>
      <c r="S39" s="15">
        <v>90</v>
      </c>
      <c r="T39" s="47"/>
      <c r="V39" s="112">
        <f>(V35*G42)*N32+(N32*40)</f>
        <v>80</v>
      </c>
      <c r="W39" s="113" t="s">
        <v>79</v>
      </c>
    </row>
    <row r="40" spans="1:23" ht="15" customHeight="1" x14ac:dyDescent="0.45">
      <c r="A40" s="4" t="s">
        <v>83</v>
      </c>
      <c r="O40" s="14"/>
      <c r="P40" s="86"/>
      <c r="Q40" s="87"/>
      <c r="R40" s="81"/>
      <c r="S40" s="17">
        <v>270</v>
      </c>
      <c r="T40" s="49"/>
      <c r="V40" s="112"/>
      <c r="W40" s="113"/>
    </row>
    <row r="41" spans="1:23" ht="15" customHeight="1" thickBot="1" x14ac:dyDescent="0.4">
      <c r="O41" s="14"/>
      <c r="P41" s="82" t="s">
        <v>42</v>
      </c>
      <c r="Q41" s="83"/>
      <c r="R41" s="79" t="s">
        <v>43</v>
      </c>
      <c r="S41" s="15">
        <v>1</v>
      </c>
      <c r="T41" s="47"/>
      <c r="V41" s="116" t="s">
        <v>80</v>
      </c>
      <c r="W41" s="117"/>
    </row>
    <row r="42" spans="1:23" ht="15" customHeight="1" thickTop="1" thickBot="1" x14ac:dyDescent="0.4">
      <c r="A42" s="40" t="s">
        <v>74</v>
      </c>
      <c r="B42" s="40"/>
      <c r="C42" s="40"/>
      <c r="D42" s="40"/>
      <c r="E42" s="40"/>
      <c r="F42" s="40"/>
      <c r="G42" s="40">
        <v>124</v>
      </c>
      <c r="H42" s="40" t="s">
        <v>68</v>
      </c>
      <c r="P42" s="84"/>
      <c r="Q42" s="85"/>
      <c r="R42" s="80"/>
      <c r="S42" s="16">
        <v>1.3</v>
      </c>
      <c r="T42" s="48"/>
    </row>
    <row r="43" spans="1:23" ht="15" customHeight="1" thickTop="1" x14ac:dyDescent="0.35">
      <c r="A43" s="41" t="s">
        <v>75</v>
      </c>
      <c r="B43" s="41"/>
      <c r="C43" s="41"/>
      <c r="D43" s="41"/>
      <c r="E43" s="41"/>
      <c r="F43" s="41"/>
      <c r="G43" s="41">
        <v>175</v>
      </c>
      <c r="H43" s="41" t="s">
        <v>68</v>
      </c>
      <c r="O43" s="14"/>
      <c r="P43" s="84"/>
      <c r="Q43" s="85"/>
      <c r="R43" s="80"/>
      <c r="S43" s="30">
        <v>2.2999999999999998</v>
      </c>
      <c r="T43" s="51"/>
      <c r="V43" s="33" t="s">
        <v>85</v>
      </c>
      <c r="W43" s="32"/>
    </row>
    <row r="44" spans="1:23" ht="15" customHeight="1" x14ac:dyDescent="0.35">
      <c r="P44" s="86"/>
      <c r="Q44" s="87"/>
      <c r="R44" s="81"/>
      <c r="S44" s="17">
        <v>3.3</v>
      </c>
      <c r="T44" s="49"/>
      <c r="V44" s="112">
        <f>(V40*G43)+V47</f>
        <v>0</v>
      </c>
      <c r="W44" s="113" t="s">
        <v>79</v>
      </c>
    </row>
    <row r="45" spans="1:23" ht="15" customHeight="1" x14ac:dyDescent="0.35">
      <c r="A45" s="88" t="s">
        <v>48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14"/>
      <c r="P45" s="82" t="s">
        <v>54</v>
      </c>
      <c r="Q45" s="83"/>
      <c r="R45" s="79" t="s">
        <v>44</v>
      </c>
      <c r="S45" s="15">
        <v>190</v>
      </c>
      <c r="T45" s="47"/>
      <c r="V45" s="112"/>
      <c r="W45" s="113"/>
    </row>
    <row r="46" spans="1:23" ht="15" customHeight="1" thickBot="1" x14ac:dyDescent="0.4">
      <c r="A46" t="s">
        <v>87</v>
      </c>
      <c r="P46" s="84"/>
      <c r="Q46" s="85"/>
      <c r="R46" s="80"/>
      <c r="S46" s="29">
        <v>380</v>
      </c>
      <c r="T46" s="52"/>
      <c r="V46" s="116" t="s">
        <v>80</v>
      </c>
      <c r="W46" s="117"/>
    </row>
    <row r="47" spans="1:23" ht="15" customHeight="1" thickTop="1" x14ac:dyDescent="0.35">
      <c r="A47" t="s">
        <v>29</v>
      </c>
      <c r="P47" s="86"/>
      <c r="Q47" s="87"/>
      <c r="R47" s="81"/>
      <c r="S47" s="29">
        <v>700</v>
      </c>
      <c r="T47" s="48"/>
      <c r="V47" s="34">
        <f>(IF(D26="x",1))*40</f>
        <v>0</v>
      </c>
      <c r="W47" s="3"/>
    </row>
    <row r="48" spans="1:23" ht="15" customHeight="1" x14ac:dyDescent="0.35">
      <c r="A48" t="s">
        <v>49</v>
      </c>
      <c r="P48" s="82" t="s">
        <v>45</v>
      </c>
      <c r="Q48" s="83"/>
      <c r="R48" s="79" t="s">
        <v>46</v>
      </c>
      <c r="S48" s="15">
        <v>30</v>
      </c>
      <c r="T48" s="47"/>
      <c r="V48" s="115"/>
      <c r="W48" s="115"/>
    </row>
    <row r="49" spans="1:23" ht="15" customHeight="1" x14ac:dyDescent="0.35">
      <c r="A49" s="2" t="s">
        <v>78</v>
      </c>
      <c r="K49" s="2"/>
      <c r="L49" s="2"/>
      <c r="P49" s="86"/>
      <c r="Q49" s="87"/>
      <c r="R49" s="81"/>
      <c r="S49" s="17">
        <v>100</v>
      </c>
      <c r="T49" s="49"/>
      <c r="V49" s="114"/>
      <c r="W49" s="114"/>
    </row>
    <row r="50" spans="1:23" ht="15" customHeight="1" x14ac:dyDescent="0.35">
      <c r="A50" s="2" t="s">
        <v>81</v>
      </c>
      <c r="B50" s="2"/>
      <c r="C50" s="2"/>
      <c r="D50" s="2"/>
      <c r="E50" s="2"/>
      <c r="F50" s="2"/>
      <c r="G50" s="2"/>
      <c r="H50" s="2"/>
      <c r="I50" s="2"/>
      <c r="J50" s="2"/>
      <c r="K50" s="21"/>
      <c r="L50" s="21"/>
      <c r="P50" s="82" t="s">
        <v>63</v>
      </c>
      <c r="Q50" s="83"/>
      <c r="R50" s="79" t="s">
        <v>58</v>
      </c>
      <c r="S50" s="15">
        <v>0.1</v>
      </c>
      <c r="T50" s="47"/>
      <c r="V50" s="114"/>
      <c r="W50" s="114"/>
    </row>
    <row r="51" spans="1:23" ht="15" customHeight="1" thickBot="1" x14ac:dyDescent="0.4">
      <c r="A51" t="s">
        <v>30</v>
      </c>
      <c r="B51" s="21"/>
      <c r="C51" s="21"/>
      <c r="D51" s="21"/>
      <c r="E51" s="21"/>
      <c r="F51" s="21"/>
      <c r="G51" s="21"/>
      <c r="H51" s="21"/>
      <c r="I51" s="21"/>
      <c r="J51" s="21"/>
      <c r="P51" s="95"/>
      <c r="Q51" s="96"/>
      <c r="R51" s="118"/>
      <c r="S51" s="23">
        <v>0.7</v>
      </c>
      <c r="T51" s="53"/>
      <c r="V51" s="114"/>
      <c r="W51" s="114"/>
    </row>
    <row r="52" spans="1:23" ht="9" customHeight="1" thickBot="1" x14ac:dyDescent="0.4">
      <c r="V52" s="114"/>
      <c r="W52" s="114"/>
    </row>
    <row r="53" spans="1:23" ht="10.5" customHeight="1" thickTop="1" x14ac:dyDescent="0.3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P53" s="98" t="s">
        <v>84</v>
      </c>
      <c r="Q53" s="99"/>
      <c r="R53" s="106" t="s">
        <v>86</v>
      </c>
      <c r="S53" s="106"/>
      <c r="T53" s="107"/>
    </row>
    <row r="54" spans="1:23" ht="10.5" customHeight="1" x14ac:dyDescent="0.35">
      <c r="A54" s="22"/>
      <c r="P54" s="100"/>
      <c r="Q54" s="101"/>
      <c r="R54" s="108"/>
      <c r="S54" s="108"/>
      <c r="T54" s="109"/>
      <c r="U54" s="14"/>
    </row>
    <row r="55" spans="1:23" ht="10.5" customHeight="1" thickBot="1" x14ac:dyDescent="0.4">
      <c r="P55" s="102"/>
      <c r="Q55" s="103"/>
      <c r="R55" s="110"/>
      <c r="S55" s="110"/>
      <c r="T55" s="111"/>
      <c r="U55" s="14"/>
    </row>
    <row r="56" spans="1:23" ht="15" thickTop="1" x14ac:dyDescent="0.35">
      <c r="R56" s="22"/>
      <c r="S56" s="24"/>
      <c r="T56" s="22"/>
      <c r="U56" s="14"/>
      <c r="V56" s="14"/>
    </row>
    <row r="59" spans="1:23" x14ac:dyDescent="0.35">
      <c r="P59" s="25"/>
      <c r="Q59" s="25"/>
      <c r="R59" s="25"/>
    </row>
  </sheetData>
  <sheetProtection algorithmName="SHA-512" hashValue="iriTbtboMy+tMTSXuzBTy2dvqepJJvUXgr2TpKMxebd6SI2iQDJldwgyx9Emo7wYvTU2M8Q8Jq3Rw10u9piv4g==" saltValue="yM1D2tcNRKSC2lxiVva/rA==" spinCount="100000" sheet="1" formatCells="0" selectLockedCells="1"/>
  <mergeCells count="67">
    <mergeCell ref="R53:T55"/>
    <mergeCell ref="V44:V45"/>
    <mergeCell ref="V39:V40"/>
    <mergeCell ref="W39:W40"/>
    <mergeCell ref="V52:W52"/>
    <mergeCell ref="V51:W51"/>
    <mergeCell ref="V50:W50"/>
    <mergeCell ref="V49:W49"/>
    <mergeCell ref="V48:W48"/>
    <mergeCell ref="V46:W46"/>
    <mergeCell ref="V41:W41"/>
    <mergeCell ref="W44:W45"/>
    <mergeCell ref="R48:R49"/>
    <mergeCell ref="R50:R51"/>
    <mergeCell ref="G11:N11"/>
    <mergeCell ref="P18:Q23"/>
    <mergeCell ref="R18:R23"/>
    <mergeCell ref="P39:Q40"/>
    <mergeCell ref="G16:N16"/>
    <mergeCell ref="G17:N17"/>
    <mergeCell ref="R24:R27"/>
    <mergeCell ref="R31:R34"/>
    <mergeCell ref="G18:N18"/>
    <mergeCell ref="G15:N15"/>
    <mergeCell ref="R6:R11"/>
    <mergeCell ref="R12:R17"/>
    <mergeCell ref="P6:Q17"/>
    <mergeCell ref="A7:O7"/>
    <mergeCell ref="G10:N10"/>
    <mergeCell ref="P24:Q27"/>
    <mergeCell ref="A53:N53"/>
    <mergeCell ref="A45:N45"/>
    <mergeCell ref="J33:N33"/>
    <mergeCell ref="C33:G33"/>
    <mergeCell ref="P48:Q49"/>
    <mergeCell ref="P50:Q51"/>
    <mergeCell ref="A38:N38"/>
    <mergeCell ref="P35:Q38"/>
    <mergeCell ref="P53:Q55"/>
    <mergeCell ref="P41:Q44"/>
    <mergeCell ref="P28:Q30"/>
    <mergeCell ref="A36:N36"/>
    <mergeCell ref="P45:Q47"/>
    <mergeCell ref="A35:N35"/>
    <mergeCell ref="L26:N26"/>
    <mergeCell ref="P31:Q34"/>
    <mergeCell ref="R28:R30"/>
    <mergeCell ref="R35:R38"/>
    <mergeCell ref="R39:R40"/>
    <mergeCell ref="R41:R44"/>
    <mergeCell ref="R45:R47"/>
    <mergeCell ref="A2:L5"/>
    <mergeCell ref="V5:W8"/>
    <mergeCell ref="V9:W21"/>
    <mergeCell ref="V35:V36"/>
    <mergeCell ref="W35:W36"/>
    <mergeCell ref="V34:W34"/>
    <mergeCell ref="V24:W31"/>
    <mergeCell ref="V33:W33"/>
    <mergeCell ref="G22:N22"/>
    <mergeCell ref="G23:N23"/>
    <mergeCell ref="G21:N21"/>
    <mergeCell ref="G19:N19"/>
    <mergeCell ref="G12:N12"/>
    <mergeCell ref="G13:N13"/>
    <mergeCell ref="G14:N14"/>
    <mergeCell ref="G20:N20"/>
  </mergeCells>
  <pageMargins left="0.59055118110236227" right="0.51181102362204722" top="0.74803149606299213" bottom="0" header="0.31496062992125984" footer="0.59055118110236227"/>
  <pageSetup paperSize="9" scale="93" fitToWidth="2" orientation="portrait" r:id="rId1"/>
  <headerFooter>
    <oddHeader>&amp;L&amp;G&amp;R&amp;G
&amp;P (&amp;N)</oddHeader>
  </headerFooter>
  <ignoredErrors>
    <ignoredError sqref="M29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973d59-0284-4d2c-93d2-8ab5beaed6dd">
      <Terms xmlns="http://schemas.microsoft.com/office/infopath/2007/PartnerControls"/>
    </lcf76f155ced4ddcb4097134ff3c332f>
    <TaxCatchAll xmlns="52fcbe92-ae4d-4321-89f1-99249f38db9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1BF1C6539AB10489D04F767A9F01B29" ma:contentTypeVersion="15" ma:contentTypeDescription="Luo uusi asiakirja." ma:contentTypeScope="" ma:versionID="d3605fcf2e4ee07fb5b643db71e204b5">
  <xsd:schema xmlns:xsd="http://www.w3.org/2001/XMLSchema" xmlns:xs="http://www.w3.org/2001/XMLSchema" xmlns:p="http://schemas.microsoft.com/office/2006/metadata/properties" xmlns:ns2="50973d59-0284-4d2c-93d2-8ab5beaed6dd" xmlns:ns3="52fcbe92-ae4d-4321-89f1-99249f38db94" targetNamespace="http://schemas.microsoft.com/office/2006/metadata/properties" ma:root="true" ma:fieldsID="9b6c8aa607e5046f6368a01d7ff839b4" ns2:_="" ns3:_="">
    <xsd:import namespace="50973d59-0284-4d2c-93d2-8ab5beaed6dd"/>
    <xsd:import namespace="52fcbe92-ae4d-4321-89f1-99249f38db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73d59-0284-4d2c-93d2-8ab5beaed6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Kuvien tunnisteet" ma:readOnly="false" ma:fieldId="{5cf76f15-5ced-4ddc-b409-7134ff3c332f}" ma:taxonomyMulti="true" ma:sspId="aba2c10b-980b-45f5-91d5-133c8cfe2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cbe92-ae4d-4321-89f1-99249f38db9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3b8a878-1228-4ddf-bccd-6f15b758841a}" ma:internalName="TaxCatchAll" ma:showField="CatchAllData" ma:web="52fcbe92-ae4d-4321-89f1-99249f38db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8B922A-3249-478B-817B-D14818F466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249D56-EA92-4237-8CB2-510CF6F3627F}">
  <ds:schemaRefs>
    <ds:schemaRef ds:uri="http://schemas.microsoft.com/office/2006/metadata/properties"/>
    <ds:schemaRef ds:uri="http://schemas.microsoft.com/office/infopath/2007/PartnerControls"/>
    <ds:schemaRef ds:uri="50973d59-0284-4d2c-93d2-8ab5beaed6dd"/>
    <ds:schemaRef ds:uri="52fcbe92-ae4d-4321-89f1-99249f38db94"/>
  </ds:schemaRefs>
</ds:datastoreItem>
</file>

<file path=customXml/itemProps3.xml><?xml version="1.0" encoding="utf-8"?>
<ds:datastoreItem xmlns:ds="http://schemas.openxmlformats.org/officeDocument/2006/customXml" ds:itemID="{C444A4D6-8E09-49D9-BC57-42BD985579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973d59-0284-4d2c-93d2-8ab5beaed6dd"/>
    <ds:schemaRef ds:uri="52fcbe92-ae4d-4321-89f1-99249f38db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Taul1!Tulostusalue</vt:lpstr>
    </vt:vector>
  </TitlesOfParts>
  <Company>Labtium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Minna Lehto</dc:creator>
  <cp:lastModifiedBy>Heidi Kuha</cp:lastModifiedBy>
  <cp:lastPrinted>2025-10-21T04:01:41Z</cp:lastPrinted>
  <dcterms:created xsi:type="dcterms:W3CDTF">2012-09-27T08:37:11Z</dcterms:created>
  <dcterms:modified xsi:type="dcterms:W3CDTF">2025-12-04T13:13:45Z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0x01010011BF1C6539AB10489D04F767A9F01B29</vt:lpwstr>
  </property>
  <property fmtid="{D5CDD505-2E9C-101B-9397-08002B2CF9AE}" pid="3" name="Order">
    <vt:r8>4098800</vt:r8>
  </property>
  <property fmtid="{D5CDD505-2E9C-101B-9397-08002B2CF9AE}" pid="4" name="MediaServiceImageTags">
    <vt:lpwstr/>
  </property>
</Properties>
</file>